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11\1 výzva\"/>
    </mc:Choice>
  </mc:AlternateContent>
  <xr:revisionPtr revIDLastSave="0" documentId="13_ncr:1_{4D9AA415-0852-4CB7-9951-A11ECD0DD65E}" xr6:coauthVersionLast="47" xr6:coauthVersionMax="47" xr10:uidLastSave="{00000000-0000-0000-0000-000000000000}"/>
  <bookViews>
    <workbookView xWindow="28680" yWindow="-45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P11" i="1"/>
  <c r="S10" i="1"/>
  <c r="T10" i="1"/>
  <c r="S11" i="1"/>
  <c r="T11" i="1"/>
  <c r="S9" i="1"/>
  <c r="T8" i="1"/>
  <c r="P8" i="1"/>
  <c r="P9" i="1"/>
  <c r="S8" i="1"/>
  <c r="T9" i="1" l="1"/>
  <c r="P7" i="1" l="1"/>
  <c r="Q14" i="1" s="1"/>
  <c r="T7" i="1" l="1"/>
  <c r="S7" i="1" l="1"/>
  <c r="R14" i="1" s="1"/>
</calcChain>
</file>

<file path=xl/sharedStrings.xml><?xml version="1.0" encoding="utf-8"?>
<sst xmlns="http://schemas.openxmlformats.org/spreadsheetml/2006/main" count="67" uniqueCount="56">
  <si>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</si>
  <si>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</si>
  <si>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</si>
  <si>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</si>
  <si>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</si>
  <si>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</si>
  <si>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</si>
  <si>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</si>
  <si>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</si>
  <si>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</si>
  <si>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</si>
  <si>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</si>
  <si>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</si>
  <si>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>30236000-2 - Různé počítačové vybavení</t>
  </si>
  <si>
    <t>30237110-3 - Síťová rozhraní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</si>
  <si>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</si>
  <si>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</si>
  <si>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</si>
  <si>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</si>
  <si>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</si>
  <si>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</si>
  <si>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</si>
  <si>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</si>
  <si>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</si>
  <si>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</si>
  <si>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</si>
  <si>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</si>
  <si>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</si>
  <si>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</si>
  <si>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</si>
  <si>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</si>
  <si>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</si>
  <si>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</si>
  <si>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</si>
  <si>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</si>
  <si>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</si>
  <si>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011 - 2023 </t>
  </si>
  <si>
    <t>LCD monitor min. 27"</t>
  </si>
  <si>
    <t xml:space="preserve">Dokovací stanice </t>
  </si>
  <si>
    <t>Univerzitní 28, 
301 00 Plzeň,
Fakulta designu a umění Ladislava Sutnara - Děkanát,
místnost LS 230</t>
  </si>
  <si>
    <t>do 30.5.2023</t>
  </si>
  <si>
    <t>Ing. Petr Pfauser,
Tel.: 37763 6717</t>
  </si>
  <si>
    <t xml:space="preserve">Výkonný notebook min. 16" včetně myši </t>
  </si>
  <si>
    <r>
      <t xml:space="preserve">Procesor s výkonem minimálně 13 000 bodů podle Passmark CPU Mark na adrese http://www.cpubenchmark.net/high_end_cpus.html.
Paměť min. 16GB DDR5 4800 MHz v jednom slotu.
Grafická karta s výkonem min. 2 500 bodů podle Passmark GPU na adrese https://www.videocardbenchmark.net/high_end_gpus.html.
HD IR Webkamera.
Integrovaný mikrofon.
Baterie s prodlouženou dobou výdrže (vícečlánková) s min. 3 letou záruční dobou.
Česká podsvícená klávesnice včetně numerické části odolná proti polití.
Pevný disk min. 1TB NVME SSD.
Display: antireflexní min. 16" LED s rozlišením min. Full HD (1 920 x 1 080), min. 400Nits.
Minimálně: Wifi min. 6 ax, Bluetooth.
Minimálně: 2x USB-C s thunderbolt,  2x USB 3.1, 1x HDMI konektor.
Integrovaná čtečka identifikačních karet (smart card) a integrovaná čtečka otisku prstů.
Operační systém: Windows 10 Pro 64bit - OS Windows požadujeme z důvodu kompatibility s interními aplikacemi ZČU (Stag, Magion,...).
Max. hmotnost notebooku 1,75 kg.
Kovové šasi.
Preferujeme stříbrnou barvu.
Záruka min. 36 měsíců s opravou následující pracovní den u zákazníka.
</t>
    </r>
    <r>
      <rPr>
        <b/>
        <sz val="11"/>
        <color theme="1"/>
        <rFont val="Calibri"/>
        <family val="2"/>
        <charset val="238"/>
        <scheme val="minor"/>
      </rPr>
      <t xml:space="preserve">Součástí je </t>
    </r>
    <r>
      <rPr>
        <sz val="11"/>
        <color theme="1"/>
        <rFont val="Calibri"/>
        <family val="2"/>
        <charset val="238"/>
        <scheme val="minor"/>
      </rPr>
      <t>dále bezdrátová optická myš s rozlišením min. 1000DPI, min. 3 tlačítka, tichá, preferujeme černou barvu myši.</t>
    </r>
  </si>
  <si>
    <t xml:space="preserve">Antireflexní min. 27" LCD monitor.
Rozlišení min. FULL HD 1920x1080.
Poměr stran 16:9.
Odezva max. 5 ms.
Jas min. 250 cd/m2.
Kontrast min. 1000:1.
Porty min.: 1x DisplayPort 1.2, 1x HDMI 1.4, 1x VGA, 4x USB 3.2.
Nastavitelná výška, filtr modrého světla, Pivot.
Preferujeme černo stříbrnou barvu.
Záruka min. 36 měsíců s opravou následující pracovní den u zákazníka.
Třída energetické účinnosti v rozpětí A až G. </t>
  </si>
  <si>
    <t>Záruka na zboží min. 36 měsíců s opravou následující pracovní den u zákazníka.</t>
  </si>
  <si>
    <t>Originální dokovací stanice plně kompatibilní s pol.č. 1 notebookem. 
Připojení pomocí USB-C.
Další konektory min.: 2x DisplayPort v.1.4, 1x D-Sub (VGA), 1x RJ-45, 3x USB 3.2 Gen 1, 3x USB-C, 1x Jack 3.5 mm. 
Součástí je HDMI adaptér a napájecí adaptér. 
Podpora více monitorů, security lock. 
Délka připojovacího kabelu min. 70 cm.
Záruka min. 36 měsíců s opravou následující pracovní den u zákazníka.</t>
  </si>
  <si>
    <t>Záruka na zboží  min. 36 měsíců s opravou následující pracovní den u zákazníka.</t>
  </si>
  <si>
    <t>PCI-Express síťová karta</t>
  </si>
  <si>
    <t>Straka, UN506</t>
  </si>
  <si>
    <t>TZ i.č. 52312</t>
  </si>
  <si>
    <t>Ing. Miroslav Flídr, Ph.D.,
Tel.: 37763 2559</t>
  </si>
  <si>
    <t>Technická 8, 
301 00 Plzeň,
Fakulta aplikovaných věd - NTIS,
místnost UN 508</t>
  </si>
  <si>
    <t>Notebook 16"</t>
  </si>
  <si>
    <t>CPU: Výkon procesoru v Passmark CPU min. 20 900 podle Passmark CPU Mark na adrese http://www.cpubenchmark.net/high_end_cpus.html (ze dne 6.2.2023), min. 16MB mezipaměti L3, minimálně 8 jader.
VGA: Integrovaná grafická karta s výkonem minimálně 4 900 podle Passmark GPU na adrese https://www.videocardbenchmark.net/high_end_gpus.html (ze dne 6.2.2023).
RAM: minimálně 16 GB operační paměti typu LDDR5 s minimální frekvencí 6400MHz rozšiřitelné na 32 GB.
Úložiště: SSD disk min. 1 TB ve slotě M.2 PCIe NVMe s podporou HW šifrování úrovně OPAL2.
Displej: 16", minimální rozlišení 1920x1200, typ panelu IPS, antireflexní; minimální jas 300cd/m2.
Porty: minimálně 4 USB porty, z toho minimálně 2x USB 3.2 Gen 1 port Type A a 2x USB 3.2 Gen2 Type C; min. 1x HDMI 2,0b; RJ45 port.
Kkapacita baterie minimálně 52 Wh. 
Hmotnost maximálně 1,7 kg, tloušťka maximálně 21 mm.
Webkamera s min. HD 1080p rozlišením s krytem.
Bluetooth verze min. 5.1.
Vyšší odolnost konstrukce dle standardu MIL-STD-810H, TPM 2.0.
Podsvícená CZ klávesnice s numerickou částí.
Podpora WiFi 6E a/b/g/n/ac/ax.
Čtečka otisků prsů.
Barva se preferuje černá.
OS: Operační systém Windows11 Pro 64 bit - OS Windows požadujeme z důvodu kompatibility s interními aplikacemi ZČU (Stag, Magion,...).
Existence ovladačů pro Win11 (64bit), 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</t>
  </si>
  <si>
    <t>Rozhraní PCI-Express x1; splňuje požadavky norem 802.3/802.3u/802.3ab/802.3x, 802.1q, 802.1pa technologii Wake-on-LAN; podporuje 10/100/1000 Mbit/s  s funkcí auto negotiation a plně duplexní režim.
Kompatibilní s operační systémy Windows minimálně verze 7,  Mac OS X 10.x, Linux minimálně verze 2.6.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</si>
</sst>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5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23" fillId="4" borderId="19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3" fillId="4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2" fillId="6" borderId="19" xfId="0" applyFont="1" applyFill="1" applyBorder="1" applyAlignment="1">
      <alignment horizontal="left" vertical="center" wrapText="1" indent="1"/>
    </xf>
    <xf numFmtId="3" fontId="0" fillId="2" borderId="23" xfId="0" applyNumberForma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left" vertical="center" wrapText="1" indent="1"/>
    </xf>
    <xf numFmtId="0" fontId="2" fillId="6" borderId="22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23" fillId="4" borderId="15" xfId="0" applyFont="1" applyFill="1" applyBorder="1" applyAlignment="1" applyProtection="1">
      <alignment horizontal="center" vertical="center" wrapTex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24" xfId="0" applyFont="1" applyFill="1" applyBorder="1" applyAlignment="1" applyProtection="1">
      <alignment horizontal="left" vertical="center" wrapText="1" indent="1"/>
      <protection locked="0"/>
    </xf>
    <xf numFmtId="0" fontId="13" fillId="4" borderId="22" xfId="0" applyFont="1" applyFill="1" applyBorder="1" applyAlignment="1" applyProtection="1">
      <alignment horizontal="lef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24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A6" zoomScale="42" zoomScaleNormal="42" workbookViewId="0">
      <selection activeCell="H10" sqref="H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4.28515625" style="1" customWidth="1"/>
    <col min="4" max="4" width="12.28515625" style="2" customWidth="1"/>
    <col min="5" max="5" width="10.5703125" style="3" customWidth="1"/>
    <col min="6" max="6" width="128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" style="1" customWidth="1"/>
    <col min="11" max="11" width="28.42578125" hidden="1" customWidth="1"/>
    <col min="12" max="12" width="33" customWidth="1"/>
    <col min="13" max="13" width="30.5703125" customWidth="1"/>
    <col min="14" max="14" width="39.5703125" style="4" customWidth="1"/>
    <col min="15" max="15" width="27.42578125" style="4" customWidth="1"/>
    <col min="16" max="16" width="15.14062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5.28515625" hidden="1" customWidth="1"/>
    <col min="22" max="22" width="42.140625" style="5" customWidth="1"/>
  </cols>
  <sheetData>
    <row r="1" spans="1:22" ht="40.9" customHeight="1" x14ac:dyDescent="0.25">
      <c r="B1" s="101" t="s">
        <v>36</v>
      </c>
      <c r="C1" s="102"/>
      <c r="D1" s="102"/>
      <c r="E1"/>
      <c r="G1" s="41"/>
      <c r="V1"/>
    </row>
    <row r="2" spans="1:22" ht="25.5" customHeight="1" x14ac:dyDescent="0.25">
      <c r="C2"/>
      <c r="D2" s="9"/>
      <c r="E2" s="10"/>
      <c r="G2" s="105"/>
      <c r="H2" s="106"/>
      <c r="I2" s="106"/>
      <c r="J2" s="106"/>
      <c r="K2" s="106"/>
      <c r="L2" s="106"/>
      <c r="M2" s="106"/>
      <c r="N2" s="106"/>
      <c r="O2" s="1"/>
      <c r="P2" s="1"/>
      <c r="R2" s="11"/>
      <c r="S2" s="11"/>
      <c r="U2" s="7"/>
      <c r="V2" s="8"/>
    </row>
    <row r="3" spans="1:22" ht="18.75" customHeight="1" x14ac:dyDescent="0.25">
      <c r="B3" s="13"/>
      <c r="C3" s="12" t="s">
        <v>0</v>
      </c>
      <c r="D3" s="100"/>
      <c r="E3" s="100"/>
      <c r="F3" s="100"/>
      <c r="G3" s="106"/>
      <c r="H3" s="106"/>
      <c r="I3" s="106"/>
      <c r="J3" s="106"/>
      <c r="K3" s="106"/>
      <c r="L3" s="106"/>
      <c r="M3" s="106"/>
      <c r="N3" s="10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0"/>
      <c r="E4" s="100"/>
      <c r="F4" s="100"/>
      <c r="G4" s="100"/>
      <c r="H4" s="10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3" t="s">
        <v>2</v>
      </c>
      <c r="H5" s="10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15</v>
      </c>
      <c r="D6" s="32" t="s">
        <v>4</v>
      </c>
      <c r="E6" s="32" t="s">
        <v>16</v>
      </c>
      <c r="F6" s="32" t="s">
        <v>17</v>
      </c>
      <c r="G6" s="37" t="s">
        <v>26</v>
      </c>
      <c r="H6" s="38" t="s">
        <v>27</v>
      </c>
      <c r="I6" s="33" t="s">
        <v>18</v>
      </c>
      <c r="J6" s="32" t="s">
        <v>19</v>
      </c>
      <c r="K6" s="32" t="s">
        <v>35</v>
      </c>
      <c r="L6" s="34" t="s">
        <v>20</v>
      </c>
      <c r="M6" s="35" t="s">
        <v>21</v>
      </c>
      <c r="N6" s="34" t="s">
        <v>22</v>
      </c>
      <c r="O6" s="32" t="s">
        <v>31</v>
      </c>
      <c r="P6" s="34" t="s">
        <v>23</v>
      </c>
      <c r="Q6" s="32" t="s">
        <v>5</v>
      </c>
      <c r="R6" s="36" t="s">
        <v>6</v>
      </c>
      <c r="S6" s="99" t="s">
        <v>7</v>
      </c>
      <c r="T6" s="99" t="s">
        <v>8</v>
      </c>
      <c r="U6" s="34" t="s">
        <v>24</v>
      </c>
      <c r="V6" s="34" t="s">
        <v>25</v>
      </c>
    </row>
    <row r="7" spans="1:22" ht="360" customHeight="1" thickTop="1" thickBot="1" x14ac:dyDescent="0.3">
      <c r="A7" s="20"/>
      <c r="B7" s="42">
        <v>1</v>
      </c>
      <c r="C7" s="43" t="s">
        <v>42</v>
      </c>
      <c r="D7" s="44">
        <v>3</v>
      </c>
      <c r="E7" s="45" t="s">
        <v>33</v>
      </c>
      <c r="F7" s="83" t="s">
        <v>43</v>
      </c>
      <c r="G7" s="146"/>
      <c r="H7" s="147"/>
      <c r="I7" s="133" t="s">
        <v>32</v>
      </c>
      <c r="J7" s="136" t="s">
        <v>34</v>
      </c>
      <c r="K7" s="139"/>
      <c r="L7" s="68" t="s">
        <v>45</v>
      </c>
      <c r="M7" s="124" t="s">
        <v>41</v>
      </c>
      <c r="N7" s="124" t="s">
        <v>39</v>
      </c>
      <c r="O7" s="127" t="s">
        <v>40</v>
      </c>
      <c r="P7" s="46">
        <f>D7*Q7</f>
        <v>96000</v>
      </c>
      <c r="Q7" s="47">
        <v>32000</v>
      </c>
      <c r="R7" s="152"/>
      <c r="S7" s="48">
        <f>D7*R7</f>
        <v>0</v>
      </c>
      <c r="T7" s="49" t="str">
        <f>IF(ISNUMBER(R7), IF(R7&gt;Q7,"NEVYHOVUJE","VYHOVUJE")," ")</f>
        <v xml:space="preserve"> </v>
      </c>
      <c r="U7" s="130"/>
      <c r="V7" s="69" t="s">
        <v>11</v>
      </c>
    </row>
    <row r="8" spans="1:22" ht="211.5" customHeight="1" thickTop="1" x14ac:dyDescent="0.25">
      <c r="A8" s="20"/>
      <c r="B8" s="50">
        <v>2</v>
      </c>
      <c r="C8" s="51" t="s">
        <v>37</v>
      </c>
      <c r="D8" s="52">
        <v>1</v>
      </c>
      <c r="E8" s="53" t="s">
        <v>33</v>
      </c>
      <c r="F8" s="84" t="s">
        <v>44</v>
      </c>
      <c r="G8" s="148"/>
      <c r="H8" s="147"/>
      <c r="I8" s="134"/>
      <c r="J8" s="137"/>
      <c r="K8" s="140"/>
      <c r="L8" s="70" t="s">
        <v>45</v>
      </c>
      <c r="M8" s="125"/>
      <c r="N8" s="125"/>
      <c r="O8" s="128"/>
      <c r="P8" s="54">
        <f>D8*Q8</f>
        <v>5900</v>
      </c>
      <c r="Q8" s="55">
        <v>5900</v>
      </c>
      <c r="R8" s="153"/>
      <c r="S8" s="56">
        <f>D8*R8</f>
        <v>0</v>
      </c>
      <c r="T8" s="57" t="str">
        <f>IF(ISNUMBER(R8), IF(R8&gt;Q8,"NEVYHOVUJE","VYHOVUJE")," ")</f>
        <v xml:space="preserve"> </v>
      </c>
      <c r="U8" s="131"/>
      <c r="V8" s="71" t="s">
        <v>12</v>
      </c>
    </row>
    <row r="9" spans="1:22" ht="144.75" customHeight="1" thickBot="1" x14ac:dyDescent="0.3">
      <c r="A9" s="20"/>
      <c r="B9" s="58">
        <v>3</v>
      </c>
      <c r="C9" s="59" t="s">
        <v>38</v>
      </c>
      <c r="D9" s="60">
        <v>3</v>
      </c>
      <c r="E9" s="61" t="s">
        <v>33</v>
      </c>
      <c r="F9" s="85" t="s">
        <v>46</v>
      </c>
      <c r="G9" s="149"/>
      <c r="H9" s="66" t="s">
        <v>34</v>
      </c>
      <c r="I9" s="135"/>
      <c r="J9" s="138"/>
      <c r="K9" s="141"/>
      <c r="L9" s="82" t="s">
        <v>47</v>
      </c>
      <c r="M9" s="126"/>
      <c r="N9" s="126"/>
      <c r="O9" s="129"/>
      <c r="P9" s="62">
        <f>D9*Q9</f>
        <v>13500</v>
      </c>
      <c r="Q9" s="63">
        <v>4500</v>
      </c>
      <c r="R9" s="154"/>
      <c r="S9" s="64">
        <f>D9*R9</f>
        <v>0</v>
      </c>
      <c r="T9" s="65" t="str">
        <f t="shared" ref="T9" si="0">IF(ISNUMBER(R9), IF(R9&gt;Q9,"NEVYHOVUJE","VYHOVUJE")," ")</f>
        <v xml:space="preserve"> </v>
      </c>
      <c r="U9" s="132"/>
      <c r="V9" s="67" t="s">
        <v>13</v>
      </c>
    </row>
    <row r="10" spans="1:22" ht="366" customHeight="1" x14ac:dyDescent="0.25">
      <c r="A10" s="20"/>
      <c r="B10" s="86">
        <v>4</v>
      </c>
      <c r="C10" s="87" t="s">
        <v>53</v>
      </c>
      <c r="D10" s="88">
        <v>1</v>
      </c>
      <c r="E10" s="89" t="s">
        <v>33</v>
      </c>
      <c r="F10" s="97" t="s">
        <v>54</v>
      </c>
      <c r="G10" s="150"/>
      <c r="H10" s="150"/>
      <c r="I10" s="111" t="s">
        <v>32</v>
      </c>
      <c r="J10" s="113" t="s">
        <v>34</v>
      </c>
      <c r="K10" s="107"/>
      <c r="L10" s="109"/>
      <c r="M10" s="144" t="s">
        <v>51</v>
      </c>
      <c r="N10" s="144" t="s">
        <v>52</v>
      </c>
      <c r="O10" s="142">
        <v>21</v>
      </c>
      <c r="P10" s="90">
        <f>D10*Q10</f>
        <v>37500</v>
      </c>
      <c r="Q10" s="91">
        <v>37500</v>
      </c>
      <c r="R10" s="155"/>
      <c r="S10" s="92">
        <f>D10*R10</f>
        <v>0</v>
      </c>
      <c r="T10" s="93" t="str">
        <f t="shared" ref="T10:T11" si="1">IF(ISNUMBER(R10), IF(R10&gt;Q10,"NEVYHOVUJE","VYHOVUJE")," ")</f>
        <v xml:space="preserve"> </v>
      </c>
      <c r="U10" s="94" t="s">
        <v>49</v>
      </c>
      <c r="V10" s="95" t="s">
        <v>11</v>
      </c>
    </row>
    <row r="11" spans="1:22" ht="100.5" customHeight="1" thickBot="1" x14ac:dyDescent="0.3">
      <c r="A11" s="20"/>
      <c r="B11" s="72">
        <v>5</v>
      </c>
      <c r="C11" s="73" t="s">
        <v>48</v>
      </c>
      <c r="D11" s="74">
        <v>1</v>
      </c>
      <c r="E11" s="75" t="s">
        <v>33</v>
      </c>
      <c r="F11" s="98" t="s">
        <v>55</v>
      </c>
      <c r="G11" s="151"/>
      <c r="H11" s="76" t="s">
        <v>34</v>
      </c>
      <c r="I11" s="112"/>
      <c r="J11" s="114"/>
      <c r="K11" s="108"/>
      <c r="L11" s="110"/>
      <c r="M11" s="145"/>
      <c r="N11" s="145"/>
      <c r="O11" s="143"/>
      <c r="P11" s="77">
        <f>D11*Q11</f>
        <v>250</v>
      </c>
      <c r="Q11" s="78">
        <v>250</v>
      </c>
      <c r="R11" s="156"/>
      <c r="S11" s="79">
        <f>D11*R11</f>
        <v>0</v>
      </c>
      <c r="T11" s="80" t="str">
        <f t="shared" si="1"/>
        <v xml:space="preserve"> </v>
      </c>
      <c r="U11" s="96" t="s">
        <v>50</v>
      </c>
      <c r="V11" s="81" t="s">
        <v>14</v>
      </c>
    </row>
    <row r="12" spans="1:22" ht="17.45" customHeight="1" thickTop="1" thickBot="1" x14ac:dyDescent="0.3">
      <c r="C12"/>
      <c r="D12"/>
      <c r="E12"/>
      <c r="F12"/>
      <c r="G12"/>
      <c r="H12"/>
      <c r="I12"/>
      <c r="J12"/>
      <c r="N12"/>
      <c r="O12"/>
      <c r="P12"/>
    </row>
    <row r="13" spans="1:22" ht="51.75" customHeight="1" thickTop="1" thickBot="1" x14ac:dyDescent="0.3">
      <c r="B13" s="122" t="s">
        <v>30</v>
      </c>
      <c r="C13" s="122"/>
      <c r="D13" s="122"/>
      <c r="E13" s="122"/>
      <c r="F13" s="122"/>
      <c r="G13" s="122"/>
      <c r="H13" s="40"/>
      <c r="I13" s="40"/>
      <c r="J13" s="21"/>
      <c r="K13" s="21"/>
      <c r="L13" s="6"/>
      <c r="M13" s="6"/>
      <c r="N13" s="6"/>
      <c r="O13" s="22"/>
      <c r="P13" s="22"/>
      <c r="Q13" s="23" t="s">
        <v>9</v>
      </c>
      <c r="R13" s="119" t="s">
        <v>10</v>
      </c>
      <c r="S13" s="120"/>
      <c r="T13" s="121"/>
      <c r="U13" s="24"/>
      <c r="V13" s="25"/>
    </row>
    <row r="14" spans="1:22" ht="50.45" customHeight="1" thickTop="1" thickBot="1" x14ac:dyDescent="0.3">
      <c r="B14" s="123" t="s">
        <v>28</v>
      </c>
      <c r="C14" s="123"/>
      <c r="D14" s="123"/>
      <c r="E14" s="123"/>
      <c r="F14" s="123"/>
      <c r="G14" s="123"/>
      <c r="H14" s="123"/>
      <c r="I14" s="26"/>
      <c r="L14" s="9"/>
      <c r="M14" s="9"/>
      <c r="N14" s="9"/>
      <c r="O14" s="27"/>
      <c r="P14" s="27"/>
      <c r="Q14" s="28">
        <f>SUM(P7:P11)</f>
        <v>153150</v>
      </c>
      <c r="R14" s="116">
        <f>SUM(S7:S11)</f>
        <v>0</v>
      </c>
      <c r="S14" s="117"/>
      <c r="T14" s="118"/>
    </row>
    <row r="15" spans="1:22" ht="15.75" thickTop="1" x14ac:dyDescent="0.25">
      <c r="B15" s="115" t="s">
        <v>29</v>
      </c>
      <c r="C15" s="115"/>
      <c r="D15" s="115"/>
      <c r="E15" s="115"/>
      <c r="F15" s="115"/>
      <c r="G15" s="115"/>
      <c r="H15" s="10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100"/>
      <c r="H16" s="10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100"/>
      <c r="H17" s="10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100"/>
      <c r="H18" s="10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C19" s="21"/>
      <c r="D19" s="29"/>
      <c r="E19" s="21"/>
      <c r="F19" s="21"/>
      <c r="G19" s="100"/>
      <c r="H19" s="10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H20" s="3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100"/>
      <c r="H21" s="10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100"/>
      <c r="H22" s="10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00"/>
      <c r="H23" s="10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00"/>
      <c r="H24" s="10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00"/>
      <c r="H25" s="10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00"/>
      <c r="H26" s="10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00"/>
      <c r="H27" s="10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00"/>
      <c r="H28" s="10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00"/>
      <c r="H29" s="10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00"/>
      <c r="H30" s="10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00"/>
      <c r="H31" s="10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00"/>
      <c r="H32" s="10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00"/>
      <c r="H33" s="10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00"/>
      <c r="H34" s="10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00"/>
      <c r="H35" s="10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00"/>
      <c r="H36" s="10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00"/>
      <c r="H37" s="10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00"/>
      <c r="H38" s="10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00"/>
      <c r="H39" s="10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00"/>
      <c r="H40" s="10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00"/>
      <c r="H41" s="10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00"/>
      <c r="H42" s="10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00"/>
      <c r="H43" s="10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00"/>
      <c r="H44" s="10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00"/>
      <c r="H45" s="10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00"/>
      <c r="H46" s="10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00"/>
      <c r="H47" s="10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00"/>
      <c r="H48" s="10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0"/>
      <c r="H49" s="10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0"/>
      <c r="H50" s="10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0"/>
      <c r="H51" s="10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0"/>
      <c r="H52" s="10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0"/>
      <c r="H53" s="10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0"/>
      <c r="H54" s="10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0"/>
      <c r="H55" s="10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0"/>
      <c r="H56" s="10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0"/>
      <c r="H57" s="10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0"/>
      <c r="H58" s="10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0"/>
      <c r="H59" s="10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0"/>
      <c r="H60" s="10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0"/>
      <c r="H61" s="10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0"/>
      <c r="H62" s="10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0"/>
      <c r="H63" s="10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0"/>
      <c r="H64" s="10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0"/>
      <c r="H65" s="10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0"/>
      <c r="H66" s="10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0"/>
      <c r="H67" s="10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0"/>
      <c r="H68" s="10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0"/>
      <c r="H69" s="10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0"/>
      <c r="H70" s="10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0"/>
      <c r="H71" s="10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0"/>
      <c r="H72" s="10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0"/>
      <c r="H73" s="10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0"/>
      <c r="H74" s="10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0"/>
      <c r="H75" s="10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0"/>
      <c r="H76" s="10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0"/>
      <c r="H77" s="10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0"/>
      <c r="H78" s="10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0"/>
      <c r="H79" s="10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0"/>
      <c r="H80" s="10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0"/>
      <c r="H81" s="10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0"/>
      <c r="H82" s="10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0"/>
      <c r="H83" s="10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0"/>
      <c r="H84" s="10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0"/>
      <c r="H85" s="10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0"/>
      <c r="H86" s="10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0"/>
      <c r="H87" s="10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0"/>
      <c r="H88" s="10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0"/>
      <c r="H89" s="10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0"/>
      <c r="H90" s="10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0"/>
      <c r="H91" s="10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0"/>
      <c r="H92" s="10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0"/>
      <c r="H93" s="10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0"/>
      <c r="H94" s="10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0"/>
      <c r="H95" s="10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0"/>
      <c r="H96" s="100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0"/>
      <c r="H97" s="100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0"/>
      <c r="H98" s="100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0"/>
      <c r="H99" s="100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00"/>
      <c r="H100" s="100"/>
      <c r="I100" s="11"/>
      <c r="J100" s="11"/>
      <c r="K100" s="11"/>
      <c r="L100" s="11"/>
      <c r="M100" s="11"/>
      <c r="N100" s="5"/>
      <c r="O100" s="5"/>
      <c r="P100" s="5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</sheetData>
  <sheetProtection algorithmName="SHA-512" hashValue="odUX43/Kf+jJMWy/u44+7BU8O6vf1IYgTzzK/Vr4v+XTSv4YUQOhD6d/+/jWQsSL+V3TDZCtIRC4l/HKVw9T4Q==" saltValue="s4EYaIBFSPhS+FiSuXDqfA==" spinCount="100000" sheet="1" objects="1" scenarios="1"/>
  <mergeCells count="22">
    <mergeCell ref="O10:O11"/>
    <mergeCell ref="M10:M11"/>
    <mergeCell ref="N10:N11"/>
    <mergeCell ref="O7:O9"/>
    <mergeCell ref="U7:U9"/>
    <mergeCell ref="I7:I9"/>
    <mergeCell ref="J7:J9"/>
    <mergeCell ref="K7:K9"/>
    <mergeCell ref="M7:M9"/>
    <mergeCell ref="B15:G15"/>
    <mergeCell ref="R14:T14"/>
    <mergeCell ref="R13:T13"/>
    <mergeCell ref="B13:G13"/>
    <mergeCell ref="B14:H14"/>
    <mergeCell ref="B1:D1"/>
    <mergeCell ref="G5:H5"/>
    <mergeCell ref="G2:N3"/>
    <mergeCell ref="K10:K11"/>
    <mergeCell ref="L10:L11"/>
    <mergeCell ref="I10:I11"/>
    <mergeCell ref="J10:J11"/>
    <mergeCell ref="N7:N9"/>
  </mergeCells>
  <conditionalFormatting sqref="D7:D11 B7:B11">
    <cfRule type="containsBlanks" dxfId="23" priority="104">
      <formula>LEN(TRIM(B7))=0</formula>
    </cfRule>
  </conditionalFormatting>
  <conditionalFormatting sqref="B7:B11">
    <cfRule type="cellIs" dxfId="22" priority="101" operator="greaterThanOrEqual">
      <formula>1</formula>
    </cfRule>
  </conditionalFormatting>
  <conditionalFormatting sqref="T7:T11">
    <cfRule type="cellIs" dxfId="21" priority="88" operator="equal">
      <formula>"VYHOVUJE"</formula>
    </cfRule>
  </conditionalFormatting>
  <conditionalFormatting sqref="T7:T11">
    <cfRule type="cellIs" dxfId="20" priority="87" operator="equal">
      <formula>"NEVYHOVUJE"</formula>
    </cfRule>
  </conditionalFormatting>
  <conditionalFormatting sqref="G7:H7 R7:R11 G8:G11">
    <cfRule type="containsBlanks" dxfId="19" priority="81">
      <formula>LEN(TRIM(G7))=0</formula>
    </cfRule>
  </conditionalFormatting>
  <conditionalFormatting sqref="G7:H7 R7:R11 G8:G11">
    <cfRule type="notContainsBlanks" dxfId="18" priority="79">
      <formula>LEN(TRIM(G7))&gt;0</formula>
    </cfRule>
  </conditionalFormatting>
  <conditionalFormatting sqref="G7:H7 R7:R11 G8:G11">
    <cfRule type="notContainsBlanks" dxfId="17" priority="78">
      <formula>LEN(TRIM(G7))&gt;0</formula>
    </cfRule>
  </conditionalFormatting>
  <conditionalFormatting sqref="G7:H7 G8:G11">
    <cfRule type="notContainsBlanks" dxfId="16" priority="77">
      <formula>LEN(TRIM(G7))&gt;0</formula>
    </cfRule>
  </conditionalFormatting>
  <conditionalFormatting sqref="H9">
    <cfRule type="containsBlanks" dxfId="15" priority="16">
      <formula>LEN(TRIM(H9))=0</formula>
    </cfRule>
  </conditionalFormatting>
  <conditionalFormatting sqref="H9">
    <cfRule type="notContainsBlanks" dxfId="14" priority="15">
      <formula>LEN(TRIM(H9))&gt;0</formula>
    </cfRule>
  </conditionalFormatting>
  <conditionalFormatting sqref="H9">
    <cfRule type="notContainsBlanks" dxfId="13" priority="14">
      <formula>LEN(TRIM(H9))&gt;0</formula>
    </cfRule>
  </conditionalFormatting>
  <conditionalFormatting sqref="H9">
    <cfRule type="notContainsBlanks" dxfId="12" priority="13">
      <formula>LEN(TRIM(H9))&gt;0</formula>
    </cfRule>
  </conditionalFormatting>
  <conditionalFormatting sqref="H11">
    <cfRule type="containsBlanks" dxfId="11" priority="12">
      <formula>LEN(TRIM(H11))=0</formula>
    </cfRule>
  </conditionalFormatting>
  <conditionalFormatting sqref="H11">
    <cfRule type="notContainsBlanks" dxfId="10" priority="11">
      <formula>LEN(TRIM(H11))&gt;0</formula>
    </cfRule>
  </conditionalFormatting>
  <conditionalFormatting sqref="H11">
    <cfRule type="notContainsBlanks" dxfId="9" priority="10">
      <formula>LEN(TRIM(H11))&gt;0</formula>
    </cfRule>
  </conditionalFormatting>
  <conditionalFormatting sqref="H11">
    <cfRule type="notContainsBlanks" dxfId="8" priority="9">
      <formula>LEN(TRIM(H11))&gt;0</formula>
    </cfRule>
  </conditionalFormatting>
  <conditionalFormatting sqref="H8">
    <cfRule type="containsBlanks" dxfId="7" priority="8">
      <formula>LEN(TRIM(H8))=0</formula>
    </cfRule>
  </conditionalFormatting>
  <conditionalFormatting sqref="H8">
    <cfRule type="notContainsBlanks" dxfId="6" priority="7">
      <formula>LEN(TRIM(H8))&gt;0</formula>
    </cfRule>
  </conditionalFormatting>
  <conditionalFormatting sqref="H8">
    <cfRule type="notContainsBlanks" dxfId="5" priority="6">
      <formula>LEN(TRIM(H8))&gt;0</formula>
    </cfRule>
  </conditionalFormatting>
  <conditionalFormatting sqref="H8">
    <cfRule type="notContainsBlanks" dxfId="4" priority="5">
      <formula>LEN(TRIM(H8))&gt;0</formula>
    </cfRule>
  </conditionalFormatting>
  <conditionalFormatting sqref="H10">
    <cfRule type="containsBlanks" dxfId="3" priority="4">
      <formula>LEN(TRIM(H10))=0</formula>
    </cfRule>
  </conditionalFormatting>
  <conditionalFormatting sqref="H10">
    <cfRule type="notContainsBlanks" dxfId="2" priority="3">
      <formula>LEN(TRIM(H10))&gt;0</formula>
    </cfRule>
  </conditionalFormatting>
  <conditionalFormatting sqref="H10">
    <cfRule type="notContainsBlanks" dxfId="1" priority="2">
      <formula>LEN(TRIM(H10))&gt;0</formula>
    </cfRule>
  </conditionalFormatting>
  <conditionalFormatting sqref="H10">
    <cfRule type="notContainsBlanks" dxfId="0" priority="1">
      <formula>LEN(TRIM(H10))&gt;0</formula>
    </cfRule>
  </conditionalFormatting>
  <dataValidations count="2">
    <dataValidation type="list" allowBlank="1" showInputMessage="1" showErrorMessage="1" sqref="J7 J10" xr:uid="{006F2A15-2179-46AE-BE20-DCC6C5F84EE9}">
      <formula1>"ANO,NE"</formula1>
    </dataValidation>
    <dataValidation type="list" showInputMessage="1" showErrorMessage="1" sqref="E7:E11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2023-02-08T08:04:23Z</cp:lastPrinted>
  <dcterms:created xsi:type="dcterms:W3CDTF">2014-03-05T12:43:32Z</dcterms:created>
  <dcterms:modified xsi:type="dcterms:W3CDTF">2023-02-08T08:46:48Z</dcterms:modified>
</cp:coreProperties>
</file>